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高齢介護係\14.介護施設関係（地域密着型含む）\!!!!!届出様式関連（R2整理）\勤務形態一覧表\HP用\"/>
    </mc:Choice>
  </mc:AlternateContent>
  <bookViews>
    <workbookView xWindow="765" yWindow="765" windowWidth="17010" windowHeight="11235"/>
  </bookViews>
  <sheets>
    <sheet name="【記載例】居宅介護支援" sheetId="7" r:id="rId1"/>
    <sheet name="【記載例】シフト記号表（勤務時間帯）" sheetId="4" r:id="rId2"/>
    <sheet name="居宅介護支援"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【記載例】居宅介護支援!$A$1:$BG$73</definedName>
    <definedName name="_xlnm.Print_Area" localSheetId="3">'シフト記号表（勤務時間帯）'!$A$1:$U$38</definedName>
    <definedName name="_xlnm.Print_Area" localSheetId="4">記入方法!$B$1:$S$61</definedName>
    <definedName name="_xlnm.Print_Area" localSheetId="2">居宅介護支援!$A$1:$BG$73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2" i="7"/>
  <c r="AX20" i="7"/>
  <c r="F58"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Z22" i="7"/>
  <c r="AZ20" i="7"/>
  <c r="H58" i="7" s="1"/>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N25" i="7" l="1"/>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4" i="7" l="1"/>
  <c r="AX18" i="7"/>
  <c r="F59" i="7" s="1"/>
  <c r="AX20" i="1"/>
  <c r="F58" i="1" s="1"/>
  <c r="F62" i="1" s="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<sst xmlns="http://schemas.openxmlformats.org/spreadsheetml/2006/main" count="923" uniqueCount="207">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</sst>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155">
        <v>8</v>
      </c>
      <c r="AT5" s="156"/>
      <c r="AU5" s="67" t="s">
        <v>57</v>
      </c>
      <c r="AV5" s="66"/>
      <c r="AW5" s="155">
        <v>40</v>
      </c>
      <c r="AX5" s="156"/>
      <c r="AY5" s="67" t="s">
        <v>58</v>
      </c>
      <c r="AZ5" s="66"/>
      <c r="BA5" s="155">
        <v>160</v>
      </c>
      <c r="BB5" s="156"/>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157">
        <v>0.375</v>
      </c>
      <c r="L6" s="157"/>
      <c r="M6" s="157"/>
      <c r="N6" s="64" t="s">
        <v>50</v>
      </c>
      <c r="O6" s="157">
        <v>0.75</v>
      </c>
      <c r="P6" s="157"/>
      <c r="Q6" s="157"/>
      <c r="R6" s="60" t="s">
        <v>103</v>
      </c>
      <c r="S6" s="158">
        <f>(O6-K6)*24</f>
        <v>9</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t="s">
        <v>162</v>
      </c>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170">
        <v>100</v>
      </c>
      <c r="BB9" s="171"/>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104"/>
      <c r="Q11" s="104"/>
      <c r="R11" s="104"/>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101"/>
      <c r="Q12" s="101"/>
      <c r="R12" s="101"/>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t="s">
        <v>2</v>
      </c>
      <c r="D16" s="242"/>
      <c r="E16" s="243" t="s">
        <v>168</v>
      </c>
      <c r="F16" s="244"/>
      <c r="G16" s="227" t="s">
        <v>173</v>
      </c>
      <c r="H16" s="228"/>
      <c r="I16" s="228"/>
      <c r="J16" s="228"/>
      <c r="K16" s="229"/>
      <c r="L16" s="245" t="s">
        <v>144</v>
      </c>
      <c r="M16" s="246"/>
      <c r="N16" s="246"/>
      <c r="O16" s="247"/>
      <c r="P16" s="248" t="s">
        <v>55</v>
      </c>
      <c r="Q16" s="249"/>
      <c r="R16" s="250"/>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02">
        <f>IF($BC$3="計画",SUM(S17:AT17),IF($BC$3="実績",SUM(S17:AW17),""))</f>
        <v>80</v>
      </c>
      <c r="AY16" s="203"/>
      <c r="AZ16" s="206">
        <f>IF($BC$3="計画",AX16/4,IF($BC$3="実績",AX16/($BA$7/7),""))</f>
        <v>20</v>
      </c>
      <c r="BA16" s="207"/>
      <c r="BB16" s="210" t="s">
        <v>174</v>
      </c>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204"/>
      <c r="AY17" s="205"/>
      <c r="AZ17" s="208"/>
      <c r="BA17" s="209"/>
      <c r="BB17" s="213"/>
      <c r="BC17" s="214"/>
      <c r="BD17" s="214"/>
      <c r="BE17" s="214"/>
      <c r="BF17" s="214"/>
      <c r="BG17" s="215"/>
    </row>
    <row r="18" spans="2:59" ht="20.25" customHeight="1" x14ac:dyDescent="0.4">
      <c r="B18" s="219">
        <f>B16+1</f>
        <v>2</v>
      </c>
      <c r="C18" s="220" t="s">
        <v>174</v>
      </c>
      <c r="D18" s="221"/>
      <c r="E18" s="223" t="s">
        <v>168</v>
      </c>
      <c r="F18" s="224"/>
      <c r="G18" s="227" t="s">
        <v>173</v>
      </c>
      <c r="H18" s="228"/>
      <c r="I18" s="228"/>
      <c r="J18" s="228"/>
      <c r="K18" s="229"/>
      <c r="L18" s="231" t="s">
        <v>144</v>
      </c>
      <c r="M18" s="232"/>
      <c r="N18" s="232"/>
      <c r="O18" s="233"/>
      <c r="P18" s="237" t="s">
        <v>55</v>
      </c>
      <c r="Q18" s="238"/>
      <c r="R18" s="239"/>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204">
        <f>IF($BC$3="計画",SUM(S19:AT19),IF($BC$3="実績",SUM(S19:AW19),""))</f>
        <v>80</v>
      </c>
      <c r="AY18" s="205"/>
      <c r="AZ18" s="208">
        <f>IF($BC$3="計画",AX18/4,IF($BC$3="実績",AX18/($BA$7/7),""))</f>
        <v>20</v>
      </c>
      <c r="BA18" s="209"/>
      <c r="BB18" s="251" t="s">
        <v>170</v>
      </c>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204"/>
      <c r="AY19" s="205"/>
      <c r="AZ19" s="208"/>
      <c r="BA19" s="209"/>
      <c r="BB19" s="213"/>
      <c r="BC19" s="214"/>
      <c r="BD19" s="214"/>
      <c r="BE19" s="214"/>
      <c r="BF19" s="214"/>
      <c r="BG19" s="215"/>
    </row>
    <row r="20" spans="2:59" ht="20.25" customHeight="1" x14ac:dyDescent="0.4">
      <c r="B20" s="219">
        <f t="shared" ref="B20" si="1">B18+1</f>
        <v>3</v>
      </c>
      <c r="C20" s="220" t="s">
        <v>174</v>
      </c>
      <c r="D20" s="221"/>
      <c r="E20" s="254" t="s">
        <v>143</v>
      </c>
      <c r="F20" s="221"/>
      <c r="G20" s="227" t="s">
        <v>174</v>
      </c>
      <c r="H20" s="228"/>
      <c r="I20" s="228"/>
      <c r="J20" s="228"/>
      <c r="K20" s="229"/>
      <c r="L20" s="256" t="s">
        <v>163</v>
      </c>
      <c r="M20" s="257"/>
      <c r="N20" s="257"/>
      <c r="O20" s="258"/>
      <c r="P20" s="237" t="s">
        <v>55</v>
      </c>
      <c r="Q20" s="238"/>
      <c r="R20" s="239"/>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204">
        <f>IF($BC$3="計画",SUM(S21:AT21),IF($BC$3="実績",SUM(S21:AW21),""))</f>
        <v>159.99999999999997</v>
      </c>
      <c r="AY20" s="205"/>
      <c r="AZ20" s="208">
        <f>IF($BC$3="計画",AX20/4,IF($BC$3="実績",AX20/($BA$7/7),""))</f>
        <v>39.999999999999993</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204"/>
      <c r="AY21" s="205"/>
      <c r="AZ21" s="208"/>
      <c r="BA21" s="209"/>
      <c r="BB21" s="213"/>
      <c r="BC21" s="214"/>
      <c r="BD21" s="214"/>
      <c r="BE21" s="214"/>
      <c r="BF21" s="214"/>
      <c r="BG21" s="215"/>
    </row>
    <row r="22" spans="2:59" ht="20.25" customHeight="1" x14ac:dyDescent="0.4">
      <c r="B22" s="219">
        <f t="shared" ref="B22" si="2">B20+1</f>
        <v>4</v>
      </c>
      <c r="C22" s="220" t="s">
        <v>174</v>
      </c>
      <c r="D22" s="221"/>
      <c r="E22" s="254" t="s">
        <v>143</v>
      </c>
      <c r="F22" s="221"/>
      <c r="G22" s="227" t="s">
        <v>174</v>
      </c>
      <c r="H22" s="228"/>
      <c r="I22" s="228"/>
      <c r="J22" s="228"/>
      <c r="K22" s="229"/>
      <c r="L22" s="256" t="s">
        <v>164</v>
      </c>
      <c r="M22" s="257"/>
      <c r="N22" s="257"/>
      <c r="O22" s="258"/>
      <c r="P22" s="237" t="s">
        <v>55</v>
      </c>
      <c r="Q22" s="238"/>
      <c r="R22" s="239"/>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204">
        <f t="shared" ref="AX22" si="3">IF($BC$3="計画",SUM(S23:AT23),IF($BC$3="実績",SUM(S23:AW23),""))</f>
        <v>159.99999999999997</v>
      </c>
      <c r="AY22" s="205"/>
      <c r="AZ22" s="208">
        <f t="shared" ref="AZ22" si="4">IF($BC$3="計画",AX22/4,IF($BC$3="実績",AX22/($BA$7/7),""))</f>
        <v>39.999999999999993</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204"/>
      <c r="AY23" s="205"/>
      <c r="AZ23" s="208"/>
      <c r="BA23" s="209"/>
      <c r="BB23" s="213"/>
      <c r="BC23" s="214"/>
      <c r="BD23" s="214"/>
      <c r="BE23" s="214"/>
      <c r="BF23" s="214"/>
      <c r="BG23" s="215"/>
    </row>
    <row r="24" spans="2:59" ht="20.25" customHeight="1" x14ac:dyDescent="0.4">
      <c r="B24" s="219">
        <f t="shared" ref="B24" si="5">B22+1</f>
        <v>5</v>
      </c>
      <c r="C24" s="220" t="s">
        <v>174</v>
      </c>
      <c r="D24" s="221"/>
      <c r="E24" s="254" t="s">
        <v>177</v>
      </c>
      <c r="F24" s="221"/>
      <c r="G24" s="227" t="s">
        <v>174</v>
      </c>
      <c r="H24" s="228"/>
      <c r="I24" s="228"/>
      <c r="J24" s="228"/>
      <c r="K24" s="229"/>
      <c r="L24" s="256" t="s">
        <v>165</v>
      </c>
      <c r="M24" s="257"/>
      <c r="N24" s="257"/>
      <c r="O24" s="258"/>
      <c r="P24" s="237" t="s">
        <v>55</v>
      </c>
      <c r="Q24" s="238"/>
      <c r="R24" s="239"/>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204">
        <f t="shared" ref="AX24" si="6">IF($BC$3="計画",SUM(S25:AT25),IF($BC$3="実績",SUM(S25:AW25),""))</f>
        <v>100</v>
      </c>
      <c r="AY24" s="205"/>
      <c r="AZ24" s="208">
        <f t="shared" ref="AZ24" si="7">IF($BC$3="計画",AX24/4,IF($BC$3="実績",AX24/($BA$7/7),""))</f>
        <v>25</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204"/>
      <c r="AY25" s="205"/>
      <c r="AZ25" s="208"/>
      <c r="BA25" s="209"/>
      <c r="BB25" s="213"/>
      <c r="BC25" s="214"/>
      <c r="BD25" s="214"/>
      <c r="BE25" s="214"/>
      <c r="BF25" s="214"/>
      <c r="BG25" s="215"/>
    </row>
    <row r="26" spans="2:59" ht="20.25" customHeight="1" x14ac:dyDescent="0.4">
      <c r="B26" s="219">
        <f t="shared" ref="B26" si="8">B24+1</f>
        <v>6</v>
      </c>
      <c r="C26" s="220"/>
      <c r="D26" s="221"/>
      <c r="E26" s="254"/>
      <c r="F26" s="221"/>
      <c r="G26" s="227"/>
      <c r="H26" s="228"/>
      <c r="I26" s="228"/>
      <c r="J26" s="228"/>
      <c r="K26" s="229"/>
      <c r="L26" s="256"/>
      <c r="M26" s="257"/>
      <c r="N26" s="257"/>
      <c r="O26" s="258"/>
      <c r="P26" s="237" t="s">
        <v>55</v>
      </c>
      <c r="Q26" s="238"/>
      <c r="R26" s="239"/>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204">
        <f>IF($BC$3="計画",SUM(S27:AT27),IF($BC$3="実績",SUM(S27:AW27),""))</f>
        <v>0</v>
      </c>
      <c r="AY26" s="205"/>
      <c r="AZ26" s="208">
        <f t="shared" ref="AZ26" si="9">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204"/>
      <c r="AY27" s="205"/>
      <c r="AZ27" s="208"/>
      <c r="BA27" s="209"/>
      <c r="BB27" s="213"/>
      <c r="BC27" s="214"/>
      <c r="BD27" s="214"/>
      <c r="BE27" s="214"/>
      <c r="BF27" s="214"/>
      <c r="BG27" s="215"/>
    </row>
    <row r="28" spans="2:59" ht="20.25" customHeight="1" x14ac:dyDescent="0.4">
      <c r="B28" s="219">
        <f t="shared" ref="B28" si="10">B26+1</f>
        <v>7</v>
      </c>
      <c r="C28" s="220"/>
      <c r="D28" s="221"/>
      <c r="E28" s="254"/>
      <c r="F28" s="221"/>
      <c r="G28" s="227"/>
      <c r="H28" s="228"/>
      <c r="I28" s="228"/>
      <c r="J28" s="228"/>
      <c r="K28" s="229"/>
      <c r="L28" s="256"/>
      <c r="M28" s="257"/>
      <c r="N28" s="257"/>
      <c r="O28" s="258"/>
      <c r="P28" s="237" t="s">
        <v>55</v>
      </c>
      <c r="Q28" s="238"/>
      <c r="R28" s="239"/>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204">
        <f>IF($BC$3="計画",SUM(S29:AT29),IF($BC$3="実績",SUM(S29:AW29),""))</f>
        <v>0</v>
      </c>
      <c r="AY28" s="205"/>
      <c r="AZ28" s="208">
        <f t="shared" ref="AZ28" si="11">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204"/>
      <c r="AY29" s="205"/>
      <c r="AZ29" s="208"/>
      <c r="BA29" s="209"/>
      <c r="BB29" s="213"/>
      <c r="BC29" s="214"/>
      <c r="BD29" s="214"/>
      <c r="BE29" s="214"/>
      <c r="BF29" s="214"/>
      <c r="BG29" s="215"/>
    </row>
    <row r="30" spans="2:59" ht="20.25" customHeight="1" x14ac:dyDescent="0.4">
      <c r="B30" s="219">
        <f t="shared" ref="B30" si="12">B28+1</f>
        <v>8</v>
      </c>
      <c r="C30" s="220"/>
      <c r="D30" s="221"/>
      <c r="E30" s="254"/>
      <c r="F30" s="221"/>
      <c r="G30" s="227"/>
      <c r="H30" s="228"/>
      <c r="I30" s="228"/>
      <c r="J30" s="228"/>
      <c r="K30" s="229"/>
      <c r="L30" s="256"/>
      <c r="M30" s="257"/>
      <c r="N30" s="257"/>
      <c r="O30" s="258"/>
      <c r="P30" s="237" t="s">
        <v>55</v>
      </c>
      <c r="Q30" s="238"/>
      <c r="R30" s="239"/>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204">
        <f t="shared" ref="AX30" si="13">IF($BC$3="計画",SUM(S31:AT31),IF($BC$3="実績",SUM(S31:AW31),""))</f>
        <v>0</v>
      </c>
      <c r="AY30" s="205"/>
      <c r="AZ30" s="208">
        <f t="shared" ref="AZ30" si="14">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204">
        <f t="shared" ref="AX32" si="15">IF($BC$3="計画",SUM(S33:AT33),IF($BC$3="実績",SUM(S33:AW33),""))</f>
        <v>0</v>
      </c>
      <c r="AY32" s="205"/>
      <c r="AZ32" s="208">
        <f t="shared" ref="AZ32" si="16">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204"/>
      <c r="AY33" s="205"/>
      <c r="AZ33" s="208"/>
      <c r="BA33" s="209"/>
      <c r="BB33" s="262"/>
      <c r="BC33" s="263"/>
      <c r="BD33" s="263"/>
      <c r="BE33" s="263"/>
      <c r="BF33" s="263"/>
      <c r="BG33" s="264"/>
    </row>
    <row r="34" spans="2:59" ht="20.25" customHeight="1" x14ac:dyDescent="0.4">
      <c r="B34" s="219">
        <f t="shared" ref="B34:B36" si="17">B32+1</f>
        <v>10</v>
      </c>
      <c r="C34" s="220"/>
      <c r="D34" s="221"/>
      <c r="E34" s="254"/>
      <c r="F34" s="221"/>
      <c r="G34" s="227"/>
      <c r="H34" s="228"/>
      <c r="I34" s="228"/>
      <c r="J34" s="228"/>
      <c r="K34" s="229"/>
      <c r="L34" s="256"/>
      <c r="M34" s="257"/>
      <c r="N34" s="257"/>
      <c r="O34" s="258"/>
      <c r="P34" s="237" t="s">
        <v>55</v>
      </c>
      <c r="Q34" s="238"/>
      <c r="R34" s="239"/>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204">
        <f t="shared" ref="AX34" si="18">IF($BC$3="計画",SUM(S35:AT35),IF($BC$3="実績",SUM(S35:AW35),""))</f>
        <v>0</v>
      </c>
      <c r="AY34" s="205"/>
      <c r="AZ34" s="208">
        <f t="shared" ref="AZ34" si="19">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204"/>
      <c r="AY35" s="205"/>
      <c r="AZ35" s="208"/>
      <c r="BA35" s="209"/>
      <c r="BB35" s="267"/>
      <c r="BC35" s="268"/>
      <c r="BD35" s="268"/>
      <c r="BE35" s="268"/>
      <c r="BF35" s="268"/>
      <c r="BG35" s="269"/>
    </row>
    <row r="36" spans="2:59" ht="20.25" customHeight="1" x14ac:dyDescent="0.4">
      <c r="B36" s="219">
        <f t="shared" si="17"/>
        <v>11</v>
      </c>
      <c r="C36" s="220"/>
      <c r="D36" s="221"/>
      <c r="E36" s="254"/>
      <c r="F36" s="221"/>
      <c r="G36" s="227"/>
      <c r="H36" s="228"/>
      <c r="I36" s="228"/>
      <c r="J36" s="228"/>
      <c r="K36" s="229"/>
      <c r="L36" s="256"/>
      <c r="M36" s="257"/>
      <c r="N36" s="257"/>
      <c r="O36" s="258"/>
      <c r="P36" s="237" t="s">
        <v>55</v>
      </c>
      <c r="Q36" s="238"/>
      <c r="R36" s="239"/>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204">
        <f t="shared" ref="AX36" si="20">IF($BC$3="計画",SUM(S37:AT37),IF($BC$3="実績",SUM(S37:AW37),""))</f>
        <v>0</v>
      </c>
      <c r="AY36" s="205"/>
      <c r="AZ36" s="208">
        <f t="shared" ref="AZ36" si="21">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204">
        <f t="shared" ref="AX38" si="22">IF($BC$3="計画",SUM(S39:AT39),IF($BC$3="実績",SUM(S39:AW39),""))</f>
        <v>0</v>
      </c>
      <c r="AY38" s="205"/>
      <c r="AZ38" s="208">
        <f t="shared" ref="AZ38" si="23">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204">
        <f t="shared" ref="AX40" si="24">IF($BC$3="計画",SUM(S41:AT41),IF($BC$3="実績",SUM(S41:AW41),""))</f>
        <v>0</v>
      </c>
      <c r="AY40" s="205"/>
      <c r="AZ40" s="208">
        <f t="shared" ref="AZ40" si="25">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204">
        <f t="shared" ref="AX42" si="26">IF($BC$3="計画",SUM(S43:AT43),IF($BC$3="実績",SUM(S43:AW43),""))</f>
        <v>0</v>
      </c>
      <c r="AY42" s="205"/>
      <c r="AZ42" s="208">
        <f t="shared" ref="AZ42" si="27">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204">
        <f t="shared" ref="AX44" si="28">IF($BC$3="計画",SUM(S45:AT45),IF($BC$3="実績",SUM(S45:AW45),""))</f>
        <v>0</v>
      </c>
      <c r="AY44" s="205"/>
      <c r="AZ44" s="208">
        <f t="shared" ref="AZ44" si="29">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204">
        <f t="shared" ref="AX46" si="30">IF($BC$3="計画",SUM(S47:AT47),IF($BC$3="実績",SUM(S47:AW47),""))</f>
        <v>0</v>
      </c>
      <c r="AY46" s="205"/>
      <c r="AZ46" s="208">
        <f t="shared" ref="AZ46" si="31">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204">
        <f t="shared" ref="AX48" si="32">IF($BC$3="計画",SUM(S49:AT49),IF($BC$3="実績",SUM(S49:AW49),""))</f>
        <v>0</v>
      </c>
      <c r="AY48" s="205"/>
      <c r="AZ48" s="208">
        <f t="shared" ref="AZ48" si="33">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204">
        <f t="shared" ref="AX50" si="34">IF($BC$3="計画",SUM(S51:AT51),IF($BC$3="実績",SUM(S51:AW51),""))</f>
        <v>0</v>
      </c>
      <c r="AY50" s="205"/>
      <c r="AZ50" s="208">
        <f t="shared" ref="AZ50" si="35">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204"/>
      <c r="AY51" s="205"/>
      <c r="AZ51" s="208"/>
      <c r="BA51" s="209"/>
      <c r="BB51" s="213"/>
      <c r="BC51" s="214"/>
      <c r="BD51" s="214"/>
      <c r="BE51" s="214"/>
      <c r="BF51" s="214"/>
      <c r="BG51" s="215"/>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580</v>
      </c>
      <c r="AY52" s="280"/>
      <c r="AZ52" s="281">
        <f>SUM(AZ16:BA51)</f>
        <v>145</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319.99999999999994</v>
      </c>
      <c r="G58" s="286"/>
      <c r="H58" s="287">
        <f>SUMIFS($AZ$16:$BA$51,$C$16:$D$51,"介護支援専門員",$E$16:$F$51,"A")</f>
        <v>79.999999999999986</v>
      </c>
      <c r="I58" s="287"/>
      <c r="J58" s="1"/>
      <c r="K58" s="289">
        <v>0</v>
      </c>
      <c r="L58" s="289"/>
      <c r="M58" s="290">
        <v>0</v>
      </c>
      <c r="N58" s="290"/>
      <c r="P58" s="291">
        <v>2</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80</v>
      </c>
      <c r="G59" s="286"/>
      <c r="H59" s="287">
        <f>SUMIFS($AZ$16:$BA$51,$C$16:$D$51,"介護支援専門員",$E$16:$F$51,"B")</f>
        <v>20</v>
      </c>
      <c r="I59" s="287"/>
      <c r="J59" s="1"/>
      <c r="K59" s="289">
        <v>80</v>
      </c>
      <c r="L59" s="289"/>
      <c r="M59" s="290">
        <v>20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100</v>
      </c>
      <c r="G60" s="286"/>
      <c r="H60" s="287">
        <f>SUMIFS($AZ$16:$BA$51,$C$16:$D$51,"介護支援専門員",$E$16:$F$51,"C")</f>
        <v>25</v>
      </c>
      <c r="I60" s="287"/>
      <c r="J60" s="1"/>
      <c r="K60" s="289">
        <v>100</v>
      </c>
      <c r="L60" s="289"/>
      <c r="M60" s="301">
        <v>25</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499.99999999999994</v>
      </c>
      <c r="G62" s="286"/>
      <c r="H62" s="287">
        <f>SUM(H58:I61)</f>
        <v>124.99999999999999</v>
      </c>
      <c r="I62" s="287"/>
      <c r="J62" s="1"/>
      <c r="K62" s="286">
        <f>SUM(K58:L61)</f>
        <v>180</v>
      </c>
      <c r="L62" s="286"/>
      <c r="M62" s="287">
        <f>SUM(M58:N61)</f>
        <v>45</v>
      </c>
      <c r="N62" s="287"/>
      <c r="P62" s="299">
        <f>SUM(P58:Q59)</f>
        <v>2</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45</v>
      </c>
      <c r="E67" s="288"/>
      <c r="F67" s="288"/>
      <c r="G67" s="288"/>
      <c r="H67" s="107" t="s">
        <v>64</v>
      </c>
      <c r="I67" s="288">
        <f>$AW$5</f>
        <v>40</v>
      </c>
      <c r="J67" s="288"/>
      <c r="K67" s="288"/>
      <c r="L67" s="288"/>
      <c r="M67" s="107" t="s">
        <v>65</v>
      </c>
      <c r="N67" s="294">
        <f>ROUNDDOWN(D67/I67,1)</f>
        <v>1.1000000000000001</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2</v>
      </c>
      <c r="E72" s="288"/>
      <c r="F72" s="288"/>
      <c r="G72" s="288"/>
      <c r="H72" s="107" t="s">
        <v>171</v>
      </c>
      <c r="I72" s="294">
        <f>N67</f>
        <v>1.1000000000000001</v>
      </c>
      <c r="J72" s="294"/>
      <c r="K72" s="294"/>
      <c r="L72" s="294"/>
      <c r="M72" s="107" t="s">
        <v>65</v>
      </c>
      <c r="N72" s="298">
        <f>ROUNDDOWN(D72+I72,1)</f>
        <v>3.1</v>
      </c>
      <c r="O72" s="298"/>
      <c r="P72" s="298"/>
      <c r="Q72" s="298"/>
      <c r="R72" s="111"/>
      <c r="S72" s="295">
        <f>IF(BA9="","",ROUNDUP(BA9/35,0))</f>
        <v>3</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39"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20" sqref="M20"/>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194</v>
      </c>
      <c r="D33" s="144" t="s">
        <v>71</v>
      </c>
      <c r="E33" s="146"/>
      <c r="F33" s="144" t="s">
        <v>50</v>
      </c>
      <c r="G33" s="146"/>
      <c r="H33" s="147" t="s">
        <v>17</v>
      </c>
      <c r="I33" s="146"/>
      <c r="J33" s="148" t="s">
        <v>21</v>
      </c>
      <c r="K33" s="99">
        <f t="shared" ref="K33:K35" si="2">(G33-E33-I33)*24</f>
        <v>0</v>
      </c>
      <c r="M33" s="29" t="s">
        <v>196</v>
      </c>
    </row>
    <row r="34" spans="2:13" x14ac:dyDescent="0.4">
      <c r="B34" s="144"/>
      <c r="C34" s="145" t="s">
        <v>195</v>
      </c>
      <c r="D34" s="144" t="s">
        <v>71</v>
      </c>
      <c r="E34" s="146"/>
      <c r="F34" s="144" t="s">
        <v>50</v>
      </c>
      <c r="G34" s="146"/>
      <c r="H34" s="147" t="s">
        <v>17</v>
      </c>
      <c r="I34" s="146"/>
      <c r="J34" s="148" t="s">
        <v>21</v>
      </c>
      <c r="K34" s="99">
        <f t="shared" ref="K34" si="3">(G34-E34-I34)*24</f>
        <v>0</v>
      </c>
      <c r="M34" s="29" t="s">
        <v>196</v>
      </c>
    </row>
    <row r="35" spans="2:13" x14ac:dyDescent="0.4">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73"/>
  <sheetViews>
    <sheetView showGridLines="0" view="pageBreakPreview" zoomScale="75" zoomScaleNormal="55" zoomScaleSheetLayoutView="75" workbookViewId="0">
      <selection activeCell="G16" sqref="G16:K17"/>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4">
        <v>8</v>
      </c>
      <c r="AT5" s="304"/>
      <c r="AU5" s="67" t="s">
        <v>57</v>
      </c>
      <c r="AV5" s="66"/>
      <c r="AW5" s="304">
        <v>40</v>
      </c>
      <c r="AX5" s="304"/>
      <c r="AY5" s="67" t="s">
        <v>58</v>
      </c>
      <c r="AZ5" s="66"/>
      <c r="BA5" s="304">
        <v>160</v>
      </c>
      <c r="BB5" s="304"/>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101</v>
      </c>
      <c r="J6" s="64" t="s">
        <v>66</v>
      </c>
      <c r="K6" s="157"/>
      <c r="L6" s="157"/>
      <c r="M6" s="157"/>
      <c r="N6" s="64" t="s">
        <v>50</v>
      </c>
      <c r="O6" s="157"/>
      <c r="P6" s="157"/>
      <c r="Q6" s="157"/>
      <c r="R6" s="60" t="s">
        <v>103</v>
      </c>
      <c r="S6" s="158">
        <f>(O6-K6)*24</f>
        <v>0</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101</v>
      </c>
      <c r="H7" s="128" t="s">
        <v>101</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2"/>
      <c r="BB9" s="303"/>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33"/>
      <c r="Q11" s="33"/>
      <c r="R11" s="33"/>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34"/>
      <c r="Q12" s="34"/>
      <c r="R12" s="34"/>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c r="D16" s="242"/>
      <c r="E16" s="243"/>
      <c r="F16" s="244"/>
      <c r="G16" s="227"/>
      <c r="H16" s="228"/>
      <c r="I16" s="228"/>
      <c r="J16" s="228"/>
      <c r="K16" s="229"/>
      <c r="L16" s="245"/>
      <c r="M16" s="246"/>
      <c r="N16" s="246"/>
      <c r="O16" s="247"/>
      <c r="P16" s="248" t="s">
        <v>55</v>
      </c>
      <c r="Q16" s="249"/>
      <c r="R16" s="250"/>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02">
        <f>IF($BC$3="計画",SUM(S17:AT17),IF($BC$3="実績",SUM(S17:AW17),""))</f>
        <v>0</v>
      </c>
      <c r="AY16" s="203"/>
      <c r="AZ16" s="206">
        <f>IF($BC$3="計画",AX16/4,IF($BC$3="実績",AX16/($BA$7/7),""))</f>
        <v>0</v>
      </c>
      <c r="BA16" s="207"/>
      <c r="BB16" s="210"/>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204"/>
      <c r="AY17" s="205"/>
      <c r="AZ17" s="208"/>
      <c r="BA17" s="209"/>
      <c r="BB17" s="213"/>
      <c r="BC17" s="214"/>
      <c r="BD17" s="214"/>
      <c r="BE17" s="214"/>
      <c r="BF17" s="214"/>
      <c r="BG17" s="215"/>
    </row>
    <row r="18" spans="2:59" ht="20.25" customHeight="1" x14ac:dyDescent="0.4">
      <c r="B18" s="219">
        <f>B16+1</f>
        <v>2</v>
      </c>
      <c r="C18" s="220"/>
      <c r="D18" s="221"/>
      <c r="E18" s="223"/>
      <c r="F18" s="224"/>
      <c r="G18" s="227"/>
      <c r="H18" s="228"/>
      <c r="I18" s="228"/>
      <c r="J18" s="228"/>
      <c r="K18" s="229"/>
      <c r="L18" s="231"/>
      <c r="M18" s="232"/>
      <c r="N18" s="232"/>
      <c r="O18" s="233"/>
      <c r="P18" s="237" t="s">
        <v>55</v>
      </c>
      <c r="Q18" s="238"/>
      <c r="R18" s="239"/>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204">
        <f>IF($BC$3="計画",SUM(S19:AT19),IF($BC$3="実績",SUM(S19:AW19),""))</f>
        <v>0</v>
      </c>
      <c r="AY18" s="205"/>
      <c r="AZ18" s="208">
        <f>IF($BC$3="計画",AX18/4,IF($BC$3="実績",AX18/($BA$7/7),""))</f>
        <v>0</v>
      </c>
      <c r="BA18" s="209"/>
      <c r="BB18" s="251"/>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204"/>
      <c r="AY19" s="205"/>
      <c r="AZ19" s="208"/>
      <c r="BA19" s="209"/>
      <c r="BB19" s="213"/>
      <c r="BC19" s="214"/>
      <c r="BD19" s="214"/>
      <c r="BE19" s="214"/>
      <c r="BF19" s="214"/>
      <c r="BG19" s="215"/>
    </row>
    <row r="20" spans="2:59" ht="20.25" customHeight="1" x14ac:dyDescent="0.4">
      <c r="B20" s="219">
        <f t="shared" ref="B20" si="22">B18+1</f>
        <v>3</v>
      </c>
      <c r="C20" s="220"/>
      <c r="D20" s="221"/>
      <c r="E20" s="254"/>
      <c r="F20" s="221"/>
      <c r="G20" s="227"/>
      <c r="H20" s="228"/>
      <c r="I20" s="228"/>
      <c r="J20" s="228"/>
      <c r="K20" s="229"/>
      <c r="L20" s="256"/>
      <c r="M20" s="257"/>
      <c r="N20" s="257"/>
      <c r="O20" s="258"/>
      <c r="P20" s="237" t="s">
        <v>55</v>
      </c>
      <c r="Q20" s="238"/>
      <c r="R20" s="239"/>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204">
        <f>IF($BC$3="計画",SUM(S21:AT21),IF($BC$3="実績",SUM(S21:AW21),""))</f>
        <v>0</v>
      </c>
      <c r="AY20" s="205"/>
      <c r="AZ20" s="208">
        <f>IF($BC$3="計画",AX20/4,IF($BC$3="実績",AX20/($BA$7/7),""))</f>
        <v>0</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204"/>
      <c r="AY21" s="205"/>
      <c r="AZ21" s="208"/>
      <c r="BA21" s="209"/>
      <c r="BB21" s="213"/>
      <c r="BC21" s="214"/>
      <c r="BD21" s="214"/>
      <c r="BE21" s="214"/>
      <c r="BF21" s="214"/>
      <c r="BG21" s="215"/>
    </row>
    <row r="22" spans="2:59" ht="20.25" customHeight="1" x14ac:dyDescent="0.4">
      <c r="B22" s="219">
        <f t="shared" ref="B22" si="23">B20+1</f>
        <v>4</v>
      </c>
      <c r="C22" s="220"/>
      <c r="D22" s="221"/>
      <c r="E22" s="254"/>
      <c r="F22" s="221"/>
      <c r="G22" s="227"/>
      <c r="H22" s="228"/>
      <c r="I22" s="228"/>
      <c r="J22" s="228"/>
      <c r="K22" s="229"/>
      <c r="L22" s="256"/>
      <c r="M22" s="257"/>
      <c r="N22" s="257"/>
      <c r="O22" s="258"/>
      <c r="P22" s="237" t="s">
        <v>55</v>
      </c>
      <c r="Q22" s="238"/>
      <c r="R22" s="239"/>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204">
        <f t="shared" ref="AX22" si="24">IF($BC$3="計画",SUM(S23:AT23),IF($BC$3="実績",SUM(S23:AW23),""))</f>
        <v>0</v>
      </c>
      <c r="AY22" s="205"/>
      <c r="AZ22" s="208">
        <f t="shared" ref="AZ22" si="25">IF($BC$3="計画",AX22/4,IF($BC$3="実績",AX22/($BA$7/7),""))</f>
        <v>0</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204"/>
      <c r="AY23" s="205"/>
      <c r="AZ23" s="208"/>
      <c r="BA23" s="209"/>
      <c r="BB23" s="213"/>
      <c r="BC23" s="214"/>
      <c r="BD23" s="214"/>
      <c r="BE23" s="214"/>
      <c r="BF23" s="214"/>
      <c r="BG23" s="215"/>
    </row>
    <row r="24" spans="2:59" ht="20.25" customHeight="1" x14ac:dyDescent="0.4">
      <c r="B24" s="219">
        <f t="shared" ref="B24" si="26">B22+1</f>
        <v>5</v>
      </c>
      <c r="C24" s="220"/>
      <c r="D24" s="221"/>
      <c r="E24" s="254"/>
      <c r="F24" s="221"/>
      <c r="G24" s="227"/>
      <c r="H24" s="228"/>
      <c r="I24" s="228"/>
      <c r="J24" s="228"/>
      <c r="K24" s="229"/>
      <c r="L24" s="256"/>
      <c r="M24" s="257"/>
      <c r="N24" s="257"/>
      <c r="O24" s="258"/>
      <c r="P24" s="237" t="s">
        <v>55</v>
      </c>
      <c r="Q24" s="238"/>
      <c r="R24" s="239"/>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204">
        <f t="shared" ref="AX24" si="27">IF($BC$3="計画",SUM(S25:AT25),IF($BC$3="実績",SUM(S25:AW25),""))</f>
        <v>0</v>
      </c>
      <c r="AY24" s="205"/>
      <c r="AZ24" s="208">
        <f t="shared" ref="AZ24" si="28">IF($BC$3="計画",AX24/4,IF($BC$3="実績",AX24/($BA$7/7),""))</f>
        <v>0</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204"/>
      <c r="AY25" s="205"/>
      <c r="AZ25" s="208"/>
      <c r="BA25" s="209"/>
      <c r="BB25" s="213"/>
      <c r="BC25" s="214"/>
      <c r="BD25" s="214"/>
      <c r="BE25" s="214"/>
      <c r="BF25" s="214"/>
      <c r="BG25" s="215"/>
    </row>
    <row r="26" spans="2:59" ht="20.25" customHeight="1" x14ac:dyDescent="0.4">
      <c r="B26" s="219">
        <f t="shared" ref="B26" si="29">B24+1</f>
        <v>6</v>
      </c>
      <c r="C26" s="220"/>
      <c r="D26" s="221"/>
      <c r="E26" s="254"/>
      <c r="F26" s="221"/>
      <c r="G26" s="227"/>
      <c r="H26" s="228"/>
      <c r="I26" s="228"/>
      <c r="J26" s="228"/>
      <c r="K26" s="229"/>
      <c r="L26" s="256"/>
      <c r="M26" s="257"/>
      <c r="N26" s="257"/>
      <c r="O26" s="258"/>
      <c r="P26" s="237" t="s">
        <v>55</v>
      </c>
      <c r="Q26" s="238"/>
      <c r="R26" s="239"/>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204">
        <f>IF($BC$3="計画",SUM(S27:AT27),IF($BC$3="実績",SUM(S27:AW27),""))</f>
        <v>0</v>
      </c>
      <c r="AY26" s="205"/>
      <c r="AZ26" s="208">
        <f t="shared" ref="AZ26" si="30">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204"/>
      <c r="AY27" s="205"/>
      <c r="AZ27" s="208"/>
      <c r="BA27" s="209"/>
      <c r="BB27" s="213"/>
      <c r="BC27" s="214"/>
      <c r="BD27" s="214"/>
      <c r="BE27" s="214"/>
      <c r="BF27" s="214"/>
      <c r="BG27" s="215"/>
    </row>
    <row r="28" spans="2:59" ht="20.25" customHeight="1" x14ac:dyDescent="0.4">
      <c r="B28" s="219">
        <f t="shared" ref="B28" si="31">B26+1</f>
        <v>7</v>
      </c>
      <c r="C28" s="220"/>
      <c r="D28" s="221"/>
      <c r="E28" s="254"/>
      <c r="F28" s="221"/>
      <c r="G28" s="227"/>
      <c r="H28" s="228"/>
      <c r="I28" s="228"/>
      <c r="J28" s="228"/>
      <c r="K28" s="229"/>
      <c r="L28" s="256"/>
      <c r="M28" s="257"/>
      <c r="N28" s="257"/>
      <c r="O28" s="258"/>
      <c r="P28" s="237" t="s">
        <v>55</v>
      </c>
      <c r="Q28" s="238"/>
      <c r="R28" s="239"/>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204">
        <f>IF($BC$3="計画",SUM(S29:AT29),IF($BC$3="実績",SUM(S29:AW29),""))</f>
        <v>0</v>
      </c>
      <c r="AY28" s="205"/>
      <c r="AZ28" s="208">
        <f t="shared" ref="AZ28" si="32">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204"/>
      <c r="AY29" s="205"/>
      <c r="AZ29" s="208"/>
      <c r="BA29" s="209"/>
      <c r="BB29" s="213"/>
      <c r="BC29" s="214"/>
      <c r="BD29" s="214"/>
      <c r="BE29" s="214"/>
      <c r="BF29" s="214"/>
      <c r="BG29" s="215"/>
    </row>
    <row r="30" spans="2:59" ht="20.25" customHeight="1" x14ac:dyDescent="0.4">
      <c r="B30" s="219">
        <f t="shared" ref="B30" si="33">B28+1</f>
        <v>8</v>
      </c>
      <c r="C30" s="220"/>
      <c r="D30" s="221"/>
      <c r="E30" s="254"/>
      <c r="F30" s="221"/>
      <c r="G30" s="227"/>
      <c r="H30" s="228"/>
      <c r="I30" s="228"/>
      <c r="J30" s="228"/>
      <c r="K30" s="229"/>
      <c r="L30" s="256"/>
      <c r="M30" s="257"/>
      <c r="N30" s="257"/>
      <c r="O30" s="258"/>
      <c r="P30" s="237" t="s">
        <v>55</v>
      </c>
      <c r="Q30" s="238"/>
      <c r="R30" s="239"/>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204">
        <f t="shared" ref="AX30" si="34">IF($BC$3="計画",SUM(S31:AT31),IF($BC$3="実績",SUM(S31:AW31),""))</f>
        <v>0</v>
      </c>
      <c r="AY30" s="205"/>
      <c r="AZ30" s="208">
        <f t="shared" ref="AZ30" si="35">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204">
        <f t="shared" ref="AX32" si="36">IF($BC$3="計画",SUM(S33:AT33),IF($BC$3="実績",SUM(S33:AW33),""))</f>
        <v>0</v>
      </c>
      <c r="AY32" s="205"/>
      <c r="AZ32" s="208">
        <f t="shared" ref="AZ32" si="37">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204"/>
      <c r="AY33" s="205"/>
      <c r="AZ33" s="208"/>
      <c r="BA33" s="209"/>
      <c r="BB33" s="262"/>
      <c r="BC33" s="263"/>
      <c r="BD33" s="263"/>
      <c r="BE33" s="263"/>
      <c r="BF33" s="263"/>
      <c r="BG33" s="264"/>
    </row>
    <row r="34" spans="2:59" ht="20.25" customHeight="1" x14ac:dyDescent="0.4">
      <c r="B34" s="219">
        <f t="shared" ref="B34:B36" si="38">B32+1</f>
        <v>10</v>
      </c>
      <c r="C34" s="220"/>
      <c r="D34" s="221"/>
      <c r="E34" s="254"/>
      <c r="F34" s="221"/>
      <c r="G34" s="227"/>
      <c r="H34" s="228"/>
      <c r="I34" s="228"/>
      <c r="J34" s="228"/>
      <c r="K34" s="229"/>
      <c r="L34" s="256"/>
      <c r="M34" s="257"/>
      <c r="N34" s="257"/>
      <c r="O34" s="258"/>
      <c r="P34" s="237" t="s">
        <v>55</v>
      </c>
      <c r="Q34" s="238"/>
      <c r="R34" s="239"/>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204">
        <f t="shared" ref="AX34" si="39">IF($BC$3="計画",SUM(S35:AT35),IF($BC$3="実績",SUM(S35:AW35),""))</f>
        <v>0</v>
      </c>
      <c r="AY34" s="205"/>
      <c r="AZ34" s="208">
        <f t="shared" ref="AZ34" si="40">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204"/>
      <c r="AY35" s="205"/>
      <c r="AZ35" s="208"/>
      <c r="BA35" s="209"/>
      <c r="BB35" s="267"/>
      <c r="BC35" s="268"/>
      <c r="BD35" s="268"/>
      <c r="BE35" s="268"/>
      <c r="BF35" s="268"/>
      <c r="BG35" s="269"/>
    </row>
    <row r="36" spans="2:59" ht="20.25" customHeight="1" x14ac:dyDescent="0.4">
      <c r="B36" s="219">
        <f t="shared" si="38"/>
        <v>11</v>
      </c>
      <c r="C36" s="220"/>
      <c r="D36" s="221"/>
      <c r="E36" s="254"/>
      <c r="F36" s="221"/>
      <c r="G36" s="227"/>
      <c r="H36" s="228"/>
      <c r="I36" s="228"/>
      <c r="J36" s="228"/>
      <c r="K36" s="229"/>
      <c r="L36" s="256"/>
      <c r="M36" s="257"/>
      <c r="N36" s="257"/>
      <c r="O36" s="258"/>
      <c r="P36" s="237" t="s">
        <v>55</v>
      </c>
      <c r="Q36" s="238"/>
      <c r="R36" s="239"/>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204">
        <f t="shared" ref="AX36" si="41">IF($BC$3="計画",SUM(S37:AT37),IF($BC$3="実績",SUM(S37:AW37),""))</f>
        <v>0</v>
      </c>
      <c r="AY36" s="205"/>
      <c r="AZ36" s="208">
        <f t="shared" ref="AZ36" si="42">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204">
        <f t="shared" ref="AX38" si="43">IF($BC$3="計画",SUM(S39:AT39),IF($BC$3="実績",SUM(S39:AW39),""))</f>
        <v>0</v>
      </c>
      <c r="AY38" s="205"/>
      <c r="AZ38" s="208">
        <f t="shared" ref="AZ38" si="44">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204">
        <f t="shared" ref="AX40" si="45">IF($BC$3="計画",SUM(S41:AT41),IF($BC$3="実績",SUM(S41:AW41),""))</f>
        <v>0</v>
      </c>
      <c r="AY40" s="205"/>
      <c r="AZ40" s="208">
        <f t="shared" ref="AZ40" si="46">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204">
        <f t="shared" ref="AX42" si="47">IF($BC$3="計画",SUM(S43:AT43),IF($BC$3="実績",SUM(S43:AW43),""))</f>
        <v>0</v>
      </c>
      <c r="AY42" s="205"/>
      <c r="AZ42" s="208">
        <f t="shared" ref="AZ42" si="48">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204">
        <f t="shared" ref="AX44" si="49">IF($BC$3="計画",SUM(S45:AT45),IF($BC$3="実績",SUM(S45:AW45),""))</f>
        <v>0</v>
      </c>
      <c r="AY44" s="205"/>
      <c r="AZ44" s="208">
        <f t="shared" ref="AZ44" si="50">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204">
        <f t="shared" ref="AX46" si="51">IF($BC$3="計画",SUM(S47:AT47),IF($BC$3="実績",SUM(S47:AW47),""))</f>
        <v>0</v>
      </c>
      <c r="AY46" s="205"/>
      <c r="AZ46" s="208">
        <f t="shared" ref="AZ46" si="52">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204">
        <f t="shared" ref="AX48" si="53">IF($BC$3="計画",SUM(S49:AT49),IF($BC$3="実績",SUM(S49:AW49),""))</f>
        <v>0</v>
      </c>
      <c r="AY48" s="205"/>
      <c r="AZ48" s="208">
        <f t="shared" ref="AZ48" si="54">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204">
        <f t="shared" ref="AX50" si="55">IF($BC$3="計画",SUM(S51:AT51),IF($BC$3="実績",SUM(S51:AW51),""))</f>
        <v>0</v>
      </c>
      <c r="AY50" s="205"/>
      <c r="AZ50" s="208">
        <f t="shared" ref="AZ50" si="56">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204"/>
      <c r="AY51" s="205"/>
      <c r="AZ51" s="208"/>
      <c r="BA51" s="209"/>
      <c r="BB51" s="213"/>
      <c r="BC51" s="214"/>
      <c r="BD51" s="214"/>
      <c r="BE51" s="214"/>
      <c r="BF51" s="214"/>
      <c r="BG51" s="215"/>
    </row>
    <row r="52" spans="1:60" ht="20.25" customHeight="1" thickBot="1" x14ac:dyDescent="0.45">
      <c r="B52" s="27"/>
      <c r="C52" s="31"/>
      <c r="D52" s="31"/>
      <c r="E52" s="31"/>
      <c r="F52" s="31"/>
      <c r="G52" s="31"/>
      <c r="H52" s="31"/>
      <c r="I52" s="31"/>
      <c r="J52" s="31"/>
      <c r="K52" s="31"/>
      <c r="L52" s="31"/>
      <c r="M52" s="31"/>
      <c r="N52" s="31"/>
      <c r="O52" s="31"/>
      <c r="P52" s="31"/>
      <c r="Q52" s="31"/>
      <c r="R52" s="32"/>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0</v>
      </c>
      <c r="AY52" s="280"/>
      <c r="AZ52" s="281">
        <f>SUM(AZ16:BA51)</f>
        <v>0</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0</v>
      </c>
      <c r="G58" s="286"/>
      <c r="H58" s="287">
        <f>SUMIFS($AZ$16:$BA$51,$C$16:$D$51,"介護支援専門員",$E$16:$F$51,"A")</f>
        <v>0</v>
      </c>
      <c r="I58" s="287"/>
      <c r="J58" s="1"/>
      <c r="K58" s="289">
        <v>0</v>
      </c>
      <c r="L58" s="289"/>
      <c r="M58" s="290">
        <v>0</v>
      </c>
      <c r="N58" s="290"/>
      <c r="P58" s="291">
        <v>0</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0</v>
      </c>
      <c r="G59" s="286"/>
      <c r="H59" s="287">
        <f>SUMIFS($AZ$16:$BA$51,$C$16:$D$51,"介護支援専門員",$E$16:$F$51,"B")</f>
        <v>0</v>
      </c>
      <c r="I59" s="287"/>
      <c r="J59" s="1"/>
      <c r="K59" s="289">
        <v>0</v>
      </c>
      <c r="L59" s="289"/>
      <c r="M59" s="290">
        <v>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0</v>
      </c>
      <c r="G60" s="286"/>
      <c r="H60" s="287">
        <f>SUMIFS($AZ$16:$BA$51,$C$16:$D$51,"介護支援専門員",$E$16:$F$51,"C")</f>
        <v>0</v>
      </c>
      <c r="I60" s="287"/>
      <c r="J60" s="1"/>
      <c r="K60" s="289">
        <v>0</v>
      </c>
      <c r="L60" s="289"/>
      <c r="M60" s="301">
        <v>0</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0</v>
      </c>
      <c r="G62" s="286"/>
      <c r="H62" s="287">
        <f>SUM(H58:I61)</f>
        <v>0</v>
      </c>
      <c r="I62" s="287"/>
      <c r="J62" s="1"/>
      <c r="K62" s="286">
        <f>SUM(K58:L61)</f>
        <v>0</v>
      </c>
      <c r="L62" s="286"/>
      <c r="M62" s="287">
        <f>SUM(M58:N61)</f>
        <v>0</v>
      </c>
      <c r="N62" s="287"/>
      <c r="P62" s="299">
        <f>SUM(P58:Q59)</f>
        <v>0</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0</v>
      </c>
      <c r="E67" s="288"/>
      <c r="F67" s="288"/>
      <c r="G67" s="288"/>
      <c r="H67" s="107" t="s">
        <v>64</v>
      </c>
      <c r="I67" s="288">
        <f>$AW$5</f>
        <v>40</v>
      </c>
      <c r="J67" s="288"/>
      <c r="K67" s="288"/>
      <c r="L67" s="288"/>
      <c r="M67" s="107" t="s">
        <v>65</v>
      </c>
      <c r="N67" s="294">
        <f>ROUNDDOWN(D67/I67,1)</f>
        <v>0</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0</v>
      </c>
      <c r="E72" s="288"/>
      <c r="F72" s="288"/>
      <c r="G72" s="288"/>
      <c r="H72" s="107" t="s">
        <v>171</v>
      </c>
      <c r="I72" s="294">
        <f>N67</f>
        <v>0</v>
      </c>
      <c r="J72" s="294"/>
      <c r="K72" s="294"/>
      <c r="L72" s="294"/>
      <c r="M72" s="107" t="s">
        <v>65</v>
      </c>
      <c r="N72" s="298">
        <f>ROUNDDOWN(D72+I72,1)</f>
        <v>0</v>
      </c>
      <c r="O72" s="298"/>
      <c r="P72" s="298"/>
      <c r="Q72" s="298"/>
      <c r="R72" s="111"/>
      <c r="S72" s="295" t="str">
        <f>IF(BA9="","",ROUNDUP(BA9/35,0))</f>
        <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39"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8" sqref="R8"/>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5" si="1">(G32-E32-I32)*24</f>
        <v>0</v>
      </c>
    </row>
    <row r="33" spans="2:13" x14ac:dyDescent="0.4">
      <c r="B33" s="144"/>
      <c r="C33" s="145" t="s">
        <v>194</v>
      </c>
      <c r="D33" s="144" t="s">
        <v>71</v>
      </c>
      <c r="E33" s="146"/>
      <c r="F33" s="144" t="s">
        <v>50</v>
      </c>
      <c r="G33" s="146"/>
      <c r="H33" s="147" t="s">
        <v>17</v>
      </c>
      <c r="I33" s="146"/>
      <c r="J33" s="148" t="s">
        <v>21</v>
      </c>
      <c r="K33" s="99">
        <f t="shared" si="1"/>
        <v>0</v>
      </c>
      <c r="M33" s="29" t="s">
        <v>196</v>
      </c>
    </row>
    <row r="34" spans="2:13" x14ac:dyDescent="0.4">
      <c r="B34" s="144"/>
      <c r="C34" s="145" t="s">
        <v>195</v>
      </c>
      <c r="D34" s="144" t="s">
        <v>71</v>
      </c>
      <c r="E34" s="146"/>
      <c r="F34" s="144" t="s">
        <v>50</v>
      </c>
      <c r="G34" s="146"/>
      <c r="H34" s="147" t="s">
        <v>17</v>
      </c>
      <c r="I34" s="146"/>
      <c r="J34" s="148" t="s">
        <v>21</v>
      </c>
      <c r="K34" s="99">
        <f t="shared" si="1"/>
        <v>0</v>
      </c>
      <c r="M34" s="29" t="s">
        <v>196</v>
      </c>
    </row>
    <row r="35" spans="2:13" x14ac:dyDescent="0.4">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x14ac:dyDescent="0.4"/>
  <cols>
    <col min="1" max="1" width="1.875" style="29" customWidth="1"/>
    <col min="2" max="3" width="9" style="29"/>
    <col min="4" max="4" width="44.25" style="29" customWidth="1"/>
    <col min="5" max="16384" width="9" style="29"/>
  </cols>
  <sheetData>
    <row r="1" spans="2:11" x14ac:dyDescent="0.4">
      <c r="B1" s="29" t="s">
        <v>113</v>
      </c>
    </row>
    <row r="2" spans="2:11" s="36" customFormat="1" ht="20.25" customHeight="1" x14ac:dyDescent="0.4">
      <c r="B2" s="43" t="s">
        <v>176</v>
      </c>
      <c r="C2" s="43"/>
      <c r="D2" s="44"/>
    </row>
    <row r="3" spans="2:11" s="36" customFormat="1" ht="20.25" customHeight="1" x14ac:dyDescent="0.4">
      <c r="B3" s="44"/>
      <c r="C3" s="44"/>
      <c r="D3" s="44"/>
    </row>
    <row r="4" spans="2:11" s="36" customFormat="1" ht="20.25" customHeight="1" x14ac:dyDescent="0.4">
      <c r="B4" s="142"/>
      <c r="C4" s="44" t="s">
        <v>198</v>
      </c>
      <c r="D4" s="44"/>
      <c r="F4" s="305" t="s">
        <v>199</v>
      </c>
      <c r="G4" s="305"/>
      <c r="H4" s="305"/>
      <c r="I4" s="305"/>
      <c r="J4" s="305"/>
      <c r="K4" s="305"/>
    </row>
    <row r="5" spans="2:11" s="36" customFormat="1" ht="20.25" customHeight="1" x14ac:dyDescent="0.4">
      <c r="B5" s="143"/>
      <c r="C5" s="44" t="s">
        <v>200</v>
      </c>
      <c r="D5" s="44"/>
      <c r="F5" s="305"/>
      <c r="G5" s="305"/>
      <c r="H5" s="305"/>
      <c r="I5" s="305"/>
      <c r="J5" s="305"/>
      <c r="K5" s="305"/>
    </row>
    <row r="6" spans="2:11" s="36" customFormat="1" ht="20.25" customHeight="1" x14ac:dyDescent="0.4">
      <c r="B6" s="57" t="s">
        <v>189</v>
      </c>
      <c r="C6" s="44"/>
      <c r="D6" s="44"/>
    </row>
    <row r="7" spans="2:11" s="36" customFormat="1" ht="20.25" customHeight="1" x14ac:dyDescent="0.4">
      <c r="B7" s="57"/>
      <c r="C7" s="44"/>
      <c r="D7" s="44"/>
    </row>
    <row r="8" spans="2:11" s="36" customFormat="1" ht="20.25" customHeight="1" x14ac:dyDescent="0.4">
      <c r="B8" s="44" t="s">
        <v>126</v>
      </c>
      <c r="C8" s="44"/>
      <c r="D8" s="44"/>
    </row>
    <row r="9" spans="2:11" s="36" customFormat="1" ht="20.25" customHeight="1" x14ac:dyDescent="0.4">
      <c r="B9" s="57"/>
      <c r="C9" s="44"/>
      <c r="D9" s="44"/>
    </row>
    <row r="10" spans="2:11" s="36" customFormat="1" ht="20.25" customHeight="1" x14ac:dyDescent="0.4">
      <c r="B10" s="44" t="s">
        <v>150</v>
      </c>
      <c r="C10" s="44"/>
      <c r="D10" s="44"/>
    </row>
    <row r="11" spans="2:11" s="36" customFormat="1" ht="20.25" customHeight="1" x14ac:dyDescent="0.4">
      <c r="B11" s="44" t="s">
        <v>118</v>
      </c>
      <c r="C11" s="44"/>
      <c r="D11" s="44"/>
    </row>
    <row r="12" spans="2:11" s="36" customFormat="1" ht="20.25" customHeight="1" x14ac:dyDescent="0.4">
      <c r="B12" s="44" t="s">
        <v>157</v>
      </c>
      <c r="C12" s="44"/>
      <c r="D12" s="44"/>
    </row>
    <row r="13" spans="2:11" s="36" customFormat="1" ht="20.25" customHeight="1" x14ac:dyDescent="0.4">
      <c r="B13" s="44"/>
      <c r="C13" s="44"/>
      <c r="D13" s="44"/>
    </row>
    <row r="14" spans="2:11" s="36" customFormat="1" ht="20.25" customHeight="1" x14ac:dyDescent="0.4">
      <c r="B14" s="44" t="s">
        <v>151</v>
      </c>
      <c r="C14" s="44"/>
      <c r="D14" s="44"/>
    </row>
    <row r="15" spans="2:11" s="36" customFormat="1" ht="20.25" customHeight="1" x14ac:dyDescent="0.4">
      <c r="B15" s="44"/>
      <c r="C15" s="44"/>
      <c r="D15" s="44"/>
    </row>
    <row r="16" spans="2:11" s="36" customFormat="1" ht="20.25" customHeight="1" x14ac:dyDescent="0.4">
      <c r="B16" s="44" t="s">
        <v>120</v>
      </c>
      <c r="C16" s="44"/>
      <c r="D16" s="44"/>
    </row>
    <row r="17" spans="2:4" s="36" customFormat="1" ht="20.25" customHeight="1" x14ac:dyDescent="0.4">
      <c r="B17" s="44"/>
      <c r="C17" s="44"/>
      <c r="D17" s="44"/>
    </row>
    <row r="18" spans="2:4" s="36" customFormat="1" ht="20.25" customHeight="1" x14ac:dyDescent="0.4">
      <c r="B18" s="44" t="s">
        <v>121</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174</v>
      </c>
    </row>
    <row r="24" spans="2:4" s="36" customFormat="1" ht="20.25" customHeight="1" x14ac:dyDescent="0.4">
      <c r="B24" s="44"/>
      <c r="C24" s="45">
        <v>3</v>
      </c>
      <c r="D24" s="46" t="s">
        <v>190</v>
      </c>
    </row>
    <row r="25" spans="2:4" s="36" customFormat="1" ht="20.25" customHeight="1" x14ac:dyDescent="0.4">
      <c r="B25" s="44"/>
      <c r="C25" s="44"/>
      <c r="D25" s="44"/>
    </row>
    <row r="26" spans="2:4" s="36" customFormat="1" ht="20.25" customHeight="1" x14ac:dyDescent="0.4">
      <c r="B26" s="44"/>
      <c r="C26" s="44" t="s">
        <v>175</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122</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145</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123</v>
      </c>
      <c r="C43" s="44"/>
      <c r="D43" s="44"/>
    </row>
    <row r="44" spans="2:56" s="36" customFormat="1" ht="20.25" customHeight="1" x14ac:dyDescent="0.4">
      <c r="B44" s="44" t="s">
        <v>111</v>
      </c>
      <c r="C44" s="44"/>
      <c r="D44" s="44"/>
    </row>
    <row r="45" spans="2:56" s="36" customFormat="1" ht="20.25" customHeight="1" x14ac:dyDescent="0.4">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124</v>
      </c>
      <c r="C47" s="44"/>
    </row>
    <row r="48" spans="2:56" s="36" customFormat="1" ht="20.25" customHeight="1" x14ac:dyDescent="0.4"/>
    <row r="49" spans="2:56" s="36" customFormat="1" ht="20.25" customHeight="1" x14ac:dyDescent="0.4">
      <c r="B49" s="44" t="s">
        <v>125</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127</v>
      </c>
      <c r="C52" s="44"/>
      <c r="D52" s="44"/>
    </row>
    <row r="53" spans="2:56" s="36" customFormat="1" ht="20.25" customHeight="1" x14ac:dyDescent="0.4">
      <c r="B53" s="44" t="s">
        <v>128</v>
      </c>
      <c r="C53" s="44"/>
      <c r="D53" s="44"/>
    </row>
    <row r="54" spans="2:56" s="36" customFormat="1" ht="20.25" customHeight="1" x14ac:dyDescent="0.4">
      <c r="B54" s="44"/>
      <c r="C54" s="44"/>
      <c r="D54" s="44"/>
    </row>
    <row r="55" spans="2:56" s="36" customFormat="1" ht="20.25" customHeight="1" x14ac:dyDescent="0.4">
      <c r="B55" s="44" t="s">
        <v>129</v>
      </c>
      <c r="C55" s="44"/>
      <c r="D55" s="44"/>
    </row>
    <row r="56" spans="2:56" s="36" customFormat="1" ht="20.25" customHeight="1" x14ac:dyDescent="0.4">
      <c r="B56" s="44"/>
      <c r="C56" s="44"/>
      <c r="D56" s="44"/>
    </row>
    <row r="57" spans="2:56" s="36" customFormat="1" ht="20.25" customHeight="1" x14ac:dyDescent="0.4">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167</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153</v>
      </c>
    </row>
    <row r="3" spans="2:10" x14ac:dyDescent="0.4">
      <c r="B3" s="99" t="s">
        <v>154</v>
      </c>
      <c r="C3" s="99" t="s">
        <v>155</v>
      </c>
    </row>
    <row r="4" spans="2:10" x14ac:dyDescent="0.4">
      <c r="B4" s="99">
        <v>1</v>
      </c>
      <c r="C4" s="89" t="s">
        <v>172</v>
      </c>
    </row>
    <row r="5" spans="2:10" x14ac:dyDescent="0.4">
      <c r="B5" s="99">
        <v>2</v>
      </c>
      <c r="C5" s="89" t="s">
        <v>182</v>
      </c>
    </row>
    <row r="6" spans="2:10" x14ac:dyDescent="0.4">
      <c r="B6" s="99">
        <v>3</v>
      </c>
      <c r="C6" s="89"/>
    </row>
    <row r="7" spans="2:10" x14ac:dyDescent="0.4">
      <c r="B7" s="99">
        <v>4</v>
      </c>
      <c r="C7" s="89"/>
    </row>
    <row r="8" spans="2:10" x14ac:dyDescent="0.4">
      <c r="B8" s="99">
        <v>5</v>
      </c>
      <c r="C8" s="89"/>
    </row>
    <row r="10" spans="2:10" x14ac:dyDescent="0.4">
      <c r="B10" s="29" t="s">
        <v>152</v>
      </c>
    </row>
    <row r="11" spans="2:10" ht="19.5" thickBot="1" x14ac:dyDescent="0.45"/>
    <row r="12" spans="2:10" ht="19.5" thickBot="1" x14ac:dyDescent="0.45">
      <c r="B12" s="75" t="s">
        <v>136</v>
      </c>
      <c r="C12" s="76" t="s">
        <v>2</v>
      </c>
      <c r="D12" s="77" t="s">
        <v>174</v>
      </c>
      <c r="E12" s="78" t="s">
        <v>183</v>
      </c>
      <c r="F12" s="79"/>
      <c r="G12" s="79"/>
      <c r="H12" s="79"/>
      <c r="I12" s="79"/>
      <c r="J12" s="80"/>
    </row>
    <row r="13" spans="2:10" x14ac:dyDescent="0.4">
      <c r="B13" s="306" t="s">
        <v>137</v>
      </c>
      <c r="C13" s="81" t="s">
        <v>173</v>
      </c>
      <c r="D13" s="82" t="s">
        <v>173</v>
      </c>
      <c r="E13" s="83" t="s">
        <v>184</v>
      </c>
      <c r="F13" s="84"/>
      <c r="G13" s="84"/>
      <c r="H13" s="84"/>
      <c r="I13" s="84"/>
      <c r="J13" s="85"/>
    </row>
    <row r="14" spans="2:10" x14ac:dyDescent="0.4">
      <c r="B14" s="306"/>
      <c r="C14" s="86"/>
      <c r="D14" s="87" t="s">
        <v>174</v>
      </c>
      <c r="E14" s="88" t="s">
        <v>185</v>
      </c>
      <c r="F14" s="89"/>
      <c r="G14" s="89"/>
      <c r="H14" s="89"/>
      <c r="I14" s="89"/>
      <c r="J14" s="90"/>
    </row>
    <row r="15" spans="2:10" x14ac:dyDescent="0.4">
      <c r="B15" s="306"/>
      <c r="C15" s="86"/>
      <c r="D15" s="91"/>
      <c r="E15" s="92" t="s">
        <v>186</v>
      </c>
      <c r="F15" s="89"/>
      <c r="G15" s="89"/>
      <c r="H15" s="89"/>
      <c r="I15" s="89"/>
      <c r="J15" s="90"/>
    </row>
    <row r="16" spans="2:10" x14ac:dyDescent="0.4">
      <c r="B16" s="306"/>
      <c r="C16" s="86"/>
      <c r="D16" s="91"/>
      <c r="E16" s="92" t="s">
        <v>187</v>
      </c>
      <c r="F16" s="89"/>
      <c r="G16" s="89"/>
      <c r="H16" s="89"/>
      <c r="I16" s="89"/>
      <c r="J16" s="90"/>
    </row>
    <row r="17" spans="2:10" x14ac:dyDescent="0.4">
      <c r="B17" s="306"/>
      <c r="C17" s="86"/>
      <c r="D17" s="91"/>
      <c r="E17" s="91" t="s">
        <v>188</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201</v>
      </c>
    </row>
    <row r="29" spans="2:10" x14ac:dyDescent="0.4">
      <c r="C29" s="29" t="s">
        <v>75</v>
      </c>
    </row>
    <row r="30" spans="2:10" x14ac:dyDescent="0.4">
      <c r="C30" s="29" t="s">
        <v>202</v>
      </c>
    </row>
    <row r="31" spans="2:10" x14ac:dyDescent="0.4">
      <c r="C31" s="29" t="s">
        <v>204</v>
      </c>
    </row>
    <row r="32" spans="2:10" x14ac:dyDescent="0.4">
      <c r="C32" s="29" t="s">
        <v>205</v>
      </c>
    </row>
    <row r="33" spans="3:3" x14ac:dyDescent="0.4">
      <c r="C33" s="29" t="s">
        <v>206</v>
      </c>
    </row>
    <row r="34" spans="3:3" x14ac:dyDescent="0.4">
      <c r="C34" s="29" t="s">
        <v>76</v>
      </c>
    </row>
    <row r="35" spans="3:3" x14ac:dyDescent="0.4">
      <c r="C35" s="29" t="s">
        <v>77</v>
      </c>
    </row>
    <row r="37" spans="3:3" x14ac:dyDescent="0.4">
      <c r="C37" s="29" t="s">
        <v>203</v>
      </c>
    </row>
    <row r="38" spans="3:3" x14ac:dyDescent="0.4">
      <c r="C38" s="29" t="s">
        <v>138</v>
      </c>
    </row>
    <row r="39" spans="3:3" x14ac:dyDescent="0.4">
      <c r="C39" s="29" t="s">
        <v>139</v>
      </c>
    </row>
    <row r="40" spans="3:3" x14ac:dyDescent="0.4">
      <c r="C40" s="29" t="s">
        <v>140</v>
      </c>
    </row>
    <row r="41" spans="3:3" x14ac:dyDescent="0.4">
      <c r="C41" s="29" t="s">
        <v>141</v>
      </c>
    </row>
    <row r="42" spans="3:3" x14ac:dyDescent="0.4">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【記載例】居宅介護支援</vt:lpstr>
      <vt:lpstr>【記載例】シフト記号表（勤務時間帯）</vt:lpstr>
      <vt:lpstr>居宅介護支援</vt:lpstr>
      <vt:lpstr>シフト記号表（勤務時間帯）</vt:lpstr>
      <vt:lpstr>記入方法</vt:lpstr>
      <vt:lpstr>プルダウン・リスト</vt:lpstr>
      <vt:lpstr>'【記載例】シフト記号表（勤務時間帯）'!Print_Area</vt:lpstr>
      <vt:lpstr>【記載例】居宅介護支援!Print_Area</vt:lpstr>
      <vt:lpstr>'シフト記号表（勤務時間帯）'!Print_Area</vt:lpstr>
      <vt:lpstr>記入方法!Print_Area</vt:lpstr>
      <vt:lpstr>居宅介護支援!Print_Area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岡田 諒</cp:lastModifiedBy>
  <cp:lastPrinted>2020-08-19T09:42:01Z</cp:lastPrinted>
  <dcterms:created xsi:type="dcterms:W3CDTF">2020-01-14T23:44:41Z</dcterms:created>
  <dcterms:modified xsi:type="dcterms:W3CDTF">2020-10-12T01:21:48Z</dcterms:modified>
</cp:coreProperties>
</file>